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075" windowHeight="8955" activeTab="0"/>
  </bookViews>
  <sheets>
    <sheet name="QII_2008" sheetId="1" r:id="rId1"/>
  </sheets>
  <definedNames>
    <definedName name="_xlnm.Print_Area" localSheetId="0">'QII_2008'!$A$1:$E$109</definedName>
  </definedNames>
  <calcPr fullCalcOnLoad="1"/>
</workbook>
</file>

<file path=xl/sharedStrings.xml><?xml version="1.0" encoding="utf-8"?>
<sst xmlns="http://schemas.openxmlformats.org/spreadsheetml/2006/main" count="118" uniqueCount="111">
  <si>
    <t>Công ty cổ phần Kinh doanh khí hóa lỏng Miền Nam</t>
  </si>
  <si>
    <t>Số 1-5 Lê Duẩn, P. Bến nghé, Q1, HCM</t>
  </si>
  <si>
    <t>BÁO CÁO TÀI CHÍNH TÓM TẮT</t>
  </si>
  <si>
    <t>QUÝ II/2008</t>
  </si>
  <si>
    <t>I.</t>
  </si>
  <si>
    <t>BẢNG CÂN ĐỐI KẾ TOÁN</t>
  </si>
  <si>
    <t>STT</t>
  </si>
  <si>
    <t>Nội dung</t>
  </si>
  <si>
    <t>Số đầu kỳ</t>
  </si>
  <si>
    <t>Số cuối kỳ</t>
  </si>
  <si>
    <t>I</t>
  </si>
  <si>
    <t>Tài sản ngắn hạn</t>
  </si>
  <si>
    <t>Tiền và các khoản tương đương tiền</t>
  </si>
  <si>
    <t>Các khoản đầu tư tài chính ngắn hạn</t>
  </si>
  <si>
    <t>Các khoản phải thu ngắn hạn</t>
  </si>
  <si>
    <t>Hàng tồn kho</t>
  </si>
  <si>
    <t>Tài sản ngắn hạn khác</t>
  </si>
  <si>
    <t>II</t>
  </si>
  <si>
    <t>Tài sản dài hạn</t>
  </si>
  <si>
    <t>Các khoản phải thu dài hạn</t>
  </si>
  <si>
    <t>Tài sản cố định</t>
  </si>
  <si>
    <t>- Tài sản cố định hữu hình</t>
  </si>
  <si>
    <t>- Tài sản cố định vô hình</t>
  </si>
  <si>
    <t>- Tài sản cố định thuê tài chính</t>
  </si>
  <si>
    <t>- Chi phí xây dựng cơ bản dở dang</t>
  </si>
  <si>
    <t>Bất động sản đầu tư</t>
  </si>
  <si>
    <t>Các khoản đầu tư tài chính dài hạn</t>
  </si>
  <si>
    <t>Tài sản dài hạn khác</t>
  </si>
  <si>
    <t>III</t>
  </si>
  <si>
    <t>TỔNG CỘNG TÀI SẢN</t>
  </si>
  <si>
    <t>IV</t>
  </si>
  <si>
    <t>Nợ phải trả</t>
  </si>
  <si>
    <t>Nợ ngắn hạn</t>
  </si>
  <si>
    <t>Nợ dài hạn</t>
  </si>
  <si>
    <t>V</t>
  </si>
  <si>
    <t>Vốn chủ sở hữu</t>
  </si>
  <si>
    <t>- Vốn đầu tư của chủ sở hữu</t>
  </si>
  <si>
    <t>- Thặng dư vốn cổ phần</t>
  </si>
  <si>
    <t>- Vốn khác của chủ sở hữu</t>
  </si>
  <si>
    <t>- Cổ phiếu quỹ</t>
  </si>
  <si>
    <t>- Chênh lệch đánh giá lại tài sản</t>
  </si>
  <si>
    <t>- Chênh lệch tỷ giá hối đoái</t>
  </si>
  <si>
    <t>- Các quỹ</t>
  </si>
  <si>
    <t>- Lợi nhuận sau thuế chưa phân phối</t>
  </si>
  <si>
    <t>- Nguốn vốn đầu tư XDCB</t>
  </si>
  <si>
    <t>Nguồn kinh phí và quỹ khác</t>
  </si>
  <si>
    <t>- Quỹ khen thưởng</t>
  </si>
  <si>
    <t>- Nguồn kinh phí</t>
  </si>
  <si>
    <t>- Nguồn kinh phí đã hình thành TSCĐ</t>
  </si>
  <si>
    <t>VI</t>
  </si>
  <si>
    <t>TỔNG CỘNG NGUỒN VỐN</t>
  </si>
  <si>
    <t>II.</t>
  </si>
  <si>
    <t>KẾT QUẢ HOẠT ĐỘNG KINH DOANH</t>
  </si>
  <si>
    <t>Chỉ tiêu</t>
  </si>
  <si>
    <t>Quý II/ 2008</t>
  </si>
  <si>
    <t>Luỹ kế năm 2008</t>
  </si>
  <si>
    <t>Luỹ kế đầu kỳ</t>
  </si>
  <si>
    <t>Doanh thu bán hàng và cung cấp dịch vụ</t>
  </si>
  <si>
    <t>Các khoản giảm trừ doanh thu</t>
  </si>
  <si>
    <t>Doanh thu thuần về bán hàng hóa và cung cấp dịch vụ</t>
  </si>
  <si>
    <t>Giá vốn hàng bán</t>
  </si>
  <si>
    <t>Lợi nhuận gộp về bán hàng hóa và cung cấp dịch vụ</t>
  </si>
  <si>
    <t>Doanh thu hoạt động tài chính</t>
  </si>
  <si>
    <t>Chi phí tài chính</t>
  </si>
  <si>
    <t>Chi phí bán hàng</t>
  </si>
  <si>
    <t>Chi phí quản lý doanh nghiệp</t>
  </si>
  <si>
    <t>Lợi nhuận thuần từ hoạt động kinh doanh</t>
  </si>
  <si>
    <t>Thu nhập khác</t>
  </si>
  <si>
    <t>Chi phí khác</t>
  </si>
  <si>
    <t>Lợi nhuận khác</t>
  </si>
  <si>
    <t>Tổng lợi nhuận kế toán trước thuế</t>
  </si>
  <si>
    <t>Thuế thu nhập doanh nghiệp</t>
  </si>
  <si>
    <t>Lợi nhuận sau thuế thu nhập doanh nghiệp</t>
  </si>
  <si>
    <t>Lãi cơ bản trên cổ phiếu</t>
  </si>
  <si>
    <t xml:space="preserve">Cổ tức trên mỗi cổ phiếu </t>
  </si>
  <si>
    <t>III.</t>
  </si>
  <si>
    <t>CÁC CHỈ TIÊU TÀI CHÍNH CƠ BẢN</t>
  </si>
  <si>
    <t>Note : Chỉ áp dụng báo cáo năm</t>
  </si>
  <si>
    <t>( chỉ áp dụng đối với báo cáo năm )</t>
  </si>
  <si>
    <t>Năm 2006</t>
  </si>
  <si>
    <t>Đơn vị tính</t>
  </si>
  <si>
    <t>Từ 01/04 đến 31/12/2006</t>
  </si>
  <si>
    <t>Từ 25/07 đến 31/12/2007</t>
  </si>
  <si>
    <t>Cơ cấu tài sản</t>
  </si>
  <si>
    <t>%</t>
  </si>
  <si>
    <t>- Tài sản dài hạn / Tổng tài sản</t>
  </si>
  <si>
    <t>No NH</t>
  </si>
  <si>
    <t>- Tài sản ngắn hạn / Tổng tài sản</t>
  </si>
  <si>
    <t>No DH</t>
  </si>
  <si>
    <t>Cơ cấu vốn</t>
  </si>
  <si>
    <t>- Nợ phải trả / Tổng tài sản</t>
  </si>
  <si>
    <t>Nơ phải trả</t>
  </si>
  <si>
    <t>- Nguồn vốn chủ sở hữu / Tổng tài sản</t>
  </si>
  <si>
    <t>Nguồn vốn  chủ sở hữu</t>
  </si>
  <si>
    <t>Khả năng thanh toán</t>
  </si>
  <si>
    <t>Lần</t>
  </si>
  <si>
    <t>- Khả năng thanh toán nhanh</t>
  </si>
  <si>
    <t>Hang ton kho</t>
  </si>
  <si>
    <t>=(TS luu dong-hang ton kho)/no ngan han</t>
  </si>
  <si>
    <t>- Khả năng thanh toán hiện hành</t>
  </si>
  <si>
    <t>=TS luu dong/no ngan han</t>
  </si>
  <si>
    <t>Tỷ suất lợi nhuận</t>
  </si>
  <si>
    <t>- Tỷ suất lợi nhuận sau thuế / Tổng tài sản</t>
  </si>
  <si>
    <t>Lợi nhuận sau thuế</t>
  </si>
  <si>
    <t>- Tỷ suất lợi nhuận sau thuế / Doanh thu thuần</t>
  </si>
  <si>
    <t>Doanh thu thuần</t>
  </si>
  <si>
    <t>- Tỷ suất lợi nhuận sau thuế / Nguồn vốn chủ sở hữu</t>
  </si>
  <si>
    <t>nguồn vốn chủ sở hữu</t>
  </si>
  <si>
    <t>Tp. Hồ Chí Minh, ngày 21 tháng 07  năm 2008</t>
  </si>
  <si>
    <t>Tổng giám đốc</t>
  </si>
  <si>
    <t>Đoàn Văn Nhuộm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</si>
</sst>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"/>
    <numFmt numFmtId="167" formatCode="#\ ###\ ###\ ###"/>
  </numFmts>
  <fonts count="7">
    <font>
      <sz val="10"/>
      <name val=".VnTime"/>
      <family val="0"/>
    </font>
    <font>
      <sz val="8"/>
      <name val=".VnTime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  <font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4" fontId="3" fillId="0" borderId="4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165" fontId="3" fillId="0" borderId="14" xfId="15" applyNumberFormat="1" applyFont="1" applyBorder="1" applyAlignment="1">
      <alignment/>
    </xf>
    <xf numFmtId="165" fontId="3" fillId="0" borderId="15" xfId="15" applyNumberFormat="1" applyFont="1" applyBorder="1" applyAlignment="1">
      <alignment/>
    </xf>
    <xf numFmtId="165" fontId="3" fillId="0" borderId="0" xfId="0" applyNumberFormat="1" applyFont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165" fontId="2" fillId="0" borderId="19" xfId="15" applyNumberFormat="1" applyFont="1" applyBorder="1" applyAlignment="1">
      <alignment/>
    </xf>
    <xf numFmtId="165" fontId="2" fillId="0" borderId="20" xfId="15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165" fontId="2" fillId="0" borderId="24" xfId="15" applyNumberFormat="1" applyFont="1" applyBorder="1" applyAlignment="1">
      <alignment/>
    </xf>
    <xf numFmtId="165" fontId="2" fillId="0" borderId="25" xfId="15" applyNumberFormat="1" applyFont="1" applyBorder="1" applyAlignment="1">
      <alignment/>
    </xf>
    <xf numFmtId="43" fontId="3" fillId="0" borderId="0" xfId="15" applyFont="1" applyAlignment="1">
      <alignment/>
    </xf>
    <xf numFmtId="43" fontId="2" fillId="0" borderId="0" xfId="0" applyNumberFormat="1" applyFont="1" applyAlignment="1">
      <alignment/>
    </xf>
    <xf numFmtId="0" fontId="2" fillId="0" borderId="17" xfId="0" applyFont="1" applyBorder="1" applyAlignment="1" quotePrefix="1">
      <alignment horizontal="left" indent="1"/>
    </xf>
    <xf numFmtId="0" fontId="2" fillId="0" borderId="18" xfId="0" applyFont="1" applyBorder="1" applyAlignment="1" quotePrefix="1">
      <alignment horizontal="left" indent="1"/>
    </xf>
    <xf numFmtId="3" fontId="2" fillId="0" borderId="19" xfId="0" applyNumberFormat="1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165" fontId="3" fillId="0" borderId="29" xfId="15" applyNumberFormat="1" applyFont="1" applyBorder="1" applyAlignment="1">
      <alignment/>
    </xf>
    <xf numFmtId="165" fontId="3" fillId="0" borderId="30" xfId="15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2" fillId="0" borderId="6" xfId="0" applyFont="1" applyBorder="1" applyAlignment="1">
      <alignment horizontal="center"/>
    </xf>
    <xf numFmtId="165" fontId="2" fillId="0" borderId="9" xfId="15" applyNumberFormat="1" applyFont="1" applyBorder="1" applyAlignment="1">
      <alignment/>
    </xf>
    <xf numFmtId="165" fontId="2" fillId="0" borderId="10" xfId="15" applyNumberFormat="1" applyFont="1" applyBorder="1" applyAlignment="1">
      <alignment/>
    </xf>
    <xf numFmtId="43" fontId="2" fillId="0" borderId="0" xfId="15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165" fontId="3" fillId="0" borderId="19" xfId="15" applyNumberFormat="1" applyFont="1" applyBorder="1" applyAlignment="1">
      <alignment/>
    </xf>
    <xf numFmtId="165" fontId="3" fillId="0" borderId="20" xfId="15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165" fontId="3" fillId="0" borderId="34" xfId="15" applyNumberFormat="1" applyFont="1" applyBorder="1" applyAlignment="1">
      <alignment/>
    </xf>
    <xf numFmtId="165" fontId="3" fillId="0" borderId="35" xfId="15" applyNumberFormat="1" applyFont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165" fontId="3" fillId="0" borderId="39" xfId="15" applyNumberFormat="1" applyFont="1" applyBorder="1" applyAlignment="1">
      <alignment/>
    </xf>
    <xf numFmtId="165" fontId="3" fillId="0" borderId="40" xfId="15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5" fontId="2" fillId="0" borderId="0" xfId="15" applyNumberFormat="1" applyFont="1" applyAlignment="1">
      <alignment/>
    </xf>
    <xf numFmtId="0" fontId="3" fillId="0" borderId="19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 quotePrefix="1">
      <alignment/>
    </xf>
    <xf numFmtId="10" fontId="2" fillId="0" borderId="19" xfId="19" applyNumberFormat="1" applyFont="1" applyBorder="1" applyAlignment="1">
      <alignment horizontal="right" indent="1"/>
    </xf>
    <xf numFmtId="10" fontId="2" fillId="0" borderId="20" xfId="19" applyNumberFormat="1" applyFont="1" applyBorder="1" applyAlignment="1">
      <alignment horizontal="right" indent="1"/>
    </xf>
    <xf numFmtId="165" fontId="2" fillId="0" borderId="0" xfId="0" applyNumberFormat="1" applyFont="1" applyAlignment="1">
      <alignment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 quotePrefix="1">
      <alignment/>
    </xf>
    <xf numFmtId="0" fontId="2" fillId="0" borderId="43" xfId="0" applyFont="1" applyBorder="1" applyAlignment="1">
      <alignment/>
    </xf>
    <xf numFmtId="165" fontId="2" fillId="0" borderId="42" xfId="15" applyNumberFormat="1" applyFont="1" applyBorder="1" applyAlignment="1">
      <alignment horizontal="right" indent="1"/>
    </xf>
    <xf numFmtId="165" fontId="2" fillId="0" borderId="44" xfId="15" applyNumberFormat="1" applyFont="1" applyBorder="1" applyAlignment="1">
      <alignment horizontal="right" indent="1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 horizontal="center"/>
    </xf>
    <xf numFmtId="165" fontId="2" fillId="0" borderId="14" xfId="15" applyNumberFormat="1" applyFont="1" applyBorder="1" applyAlignment="1">
      <alignment horizontal="right" indent="1"/>
    </xf>
    <xf numFmtId="165" fontId="2" fillId="0" borderId="15" xfId="15" applyNumberFormat="1" applyFont="1" applyBorder="1" applyAlignment="1">
      <alignment horizontal="right" indent="1"/>
    </xf>
    <xf numFmtId="10" fontId="2" fillId="0" borderId="19" xfId="15" applyNumberFormat="1" applyFont="1" applyBorder="1" applyAlignment="1">
      <alignment horizontal="right" indent="1"/>
    </xf>
    <xf numFmtId="10" fontId="2" fillId="0" borderId="20" xfId="15" applyNumberFormat="1" applyFont="1" applyBorder="1" applyAlignment="1">
      <alignment horizontal="right" indent="1"/>
    </xf>
    <xf numFmtId="0" fontId="2" fillId="0" borderId="13" xfId="0" applyFont="1" applyBorder="1" applyAlignment="1">
      <alignment horizontal="center"/>
    </xf>
    <xf numFmtId="164" fontId="2" fillId="0" borderId="19" xfId="15" applyNumberFormat="1" applyFont="1" applyBorder="1" applyAlignment="1">
      <alignment horizontal="right" indent="1"/>
    </xf>
    <xf numFmtId="164" fontId="2" fillId="0" borderId="20" xfId="15" applyNumberFormat="1" applyFont="1" applyBorder="1" applyAlignment="1">
      <alignment horizontal="right" indent="1"/>
    </xf>
    <xf numFmtId="165" fontId="2" fillId="0" borderId="0" xfId="0" applyNumberFormat="1" applyFont="1" applyAlignment="1" quotePrefix="1">
      <alignment/>
    </xf>
    <xf numFmtId="43" fontId="2" fillId="0" borderId="20" xfId="15" applyFont="1" applyBorder="1" applyAlignment="1">
      <alignment horizontal="right" indent="1"/>
    </xf>
    <xf numFmtId="0" fontId="3" fillId="0" borderId="39" xfId="0" applyFont="1" applyBorder="1" applyAlignment="1">
      <alignment/>
    </xf>
    <xf numFmtId="0" fontId="2" fillId="0" borderId="0" xfId="0" applyFont="1" applyAlignment="1">
      <alignment horizontal="center"/>
    </xf>
    <xf numFmtId="43" fontId="2" fillId="2" borderId="0" xfId="0" applyNumberFormat="1" applyFont="1" applyFill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tabSelected="1" workbookViewId="0" topLeftCell="A75">
      <selection activeCell="C117" sqref="C117"/>
    </sheetView>
  </sheetViews>
  <sheetFormatPr defaultColWidth="9.00390625" defaultRowHeight="16.5" customHeight="1"/>
  <cols>
    <col min="1" max="1" width="5.125" style="3" customWidth="1"/>
    <col min="2" max="2" width="47.875" style="3" customWidth="1"/>
    <col min="3" max="3" width="16.125" style="3" customWidth="1"/>
    <col min="4" max="4" width="21.375" style="3" customWidth="1"/>
    <col min="5" max="5" width="21.625" style="3" customWidth="1"/>
    <col min="6" max="6" width="4.75390625" style="3" customWidth="1"/>
    <col min="7" max="7" width="21.25390625" style="3" customWidth="1"/>
    <col min="8" max="8" width="21.625" style="3" customWidth="1"/>
    <col min="9" max="9" width="19.125" style="3" customWidth="1"/>
    <col min="10" max="16384" width="9.125" style="3" customWidth="1"/>
  </cols>
  <sheetData>
    <row r="1" spans="1:2" ht="16.5" customHeight="1">
      <c r="A1" s="1" t="s">
        <v>0</v>
      </c>
      <c r="B1" s="2"/>
    </row>
    <row r="2" spans="1:2" ht="16.5" customHeight="1">
      <c r="A2" s="1" t="s">
        <v>1</v>
      </c>
      <c r="B2" s="2"/>
    </row>
    <row r="3" ht="27" customHeight="1"/>
    <row r="4" spans="1:5" ht="29.25" customHeight="1">
      <c r="A4" s="4" t="s">
        <v>2</v>
      </c>
      <c r="B4" s="4"/>
      <c r="C4" s="4"/>
      <c r="D4" s="4"/>
      <c r="E4" s="4"/>
    </row>
    <row r="5" spans="1:5" ht="25.5" customHeight="1">
      <c r="A5" s="5" t="s">
        <v>3</v>
      </c>
      <c r="B5" s="5"/>
      <c r="C5" s="5"/>
      <c r="D5" s="5"/>
      <c r="E5" s="5"/>
    </row>
    <row r="7" spans="1:3" ht="21.75" customHeight="1">
      <c r="A7" s="6" t="s">
        <v>4</v>
      </c>
      <c r="B7" s="6" t="s">
        <v>5</v>
      </c>
      <c r="C7" s="6"/>
    </row>
    <row r="8" ht="16.5" customHeight="1" thickBot="1"/>
    <row r="9" spans="1:5" ht="16.5" customHeight="1">
      <c r="A9" s="7" t="s">
        <v>6</v>
      </c>
      <c r="B9" s="8" t="s">
        <v>7</v>
      </c>
      <c r="C9" s="9"/>
      <c r="D9" s="10" t="s">
        <v>8</v>
      </c>
      <c r="E9" s="11" t="s">
        <v>9</v>
      </c>
    </row>
    <row r="10" spans="1:5" ht="9" customHeight="1">
      <c r="A10" s="12"/>
      <c r="B10" s="13"/>
      <c r="C10" s="14"/>
      <c r="D10" s="15"/>
      <c r="E10" s="16"/>
    </row>
    <row r="11" spans="1:8" s="6" customFormat="1" ht="16.5" customHeight="1">
      <c r="A11" s="17" t="s">
        <v>10</v>
      </c>
      <c r="B11" s="18" t="s">
        <v>11</v>
      </c>
      <c r="C11" s="19"/>
      <c r="D11" s="20">
        <f>SUM(D12:D16)</f>
        <v>426421231766</v>
      </c>
      <c r="E11" s="21">
        <f>SUM(E12:E16)</f>
        <v>643327750345</v>
      </c>
      <c r="G11" s="43">
        <v>643327750345</v>
      </c>
      <c r="H11" s="22">
        <f>E11-G11</f>
        <v>0</v>
      </c>
    </row>
    <row r="12" spans="1:5" ht="16.5" customHeight="1">
      <c r="A12" s="23">
        <v>1</v>
      </c>
      <c r="B12" s="24" t="s">
        <v>12</v>
      </c>
      <c r="C12" s="25"/>
      <c r="D12" s="26">
        <v>21502730153</v>
      </c>
      <c r="E12" s="27">
        <v>249546177833</v>
      </c>
    </row>
    <row r="13" spans="1:5" ht="16.5" customHeight="1">
      <c r="A13" s="23">
        <v>2</v>
      </c>
      <c r="B13" s="24" t="s">
        <v>13</v>
      </c>
      <c r="C13" s="25"/>
      <c r="D13" s="26">
        <v>150000000000</v>
      </c>
      <c r="E13" s="27">
        <v>100000000000</v>
      </c>
    </row>
    <row r="14" spans="1:5" ht="16.5" customHeight="1">
      <c r="A14" s="23">
        <v>3</v>
      </c>
      <c r="B14" s="24" t="s">
        <v>14</v>
      </c>
      <c r="C14" s="25"/>
      <c r="D14" s="26">
        <v>224591138680</v>
      </c>
      <c r="E14" s="27">
        <v>265246393006</v>
      </c>
    </row>
    <row r="15" spans="1:5" ht="16.5" customHeight="1">
      <c r="A15" s="23">
        <v>4</v>
      </c>
      <c r="B15" s="24" t="s">
        <v>15</v>
      </c>
      <c r="C15" s="25"/>
      <c r="D15" s="26">
        <v>10945955395</v>
      </c>
      <c r="E15" s="27">
        <v>16023340657</v>
      </c>
    </row>
    <row r="16" spans="1:5" ht="16.5" customHeight="1">
      <c r="A16" s="23">
        <v>5</v>
      </c>
      <c r="B16" s="24" t="s">
        <v>16</v>
      </c>
      <c r="C16" s="25"/>
      <c r="D16" s="26">
        <v>19381407538</v>
      </c>
      <c r="E16" s="27">
        <v>12511838849</v>
      </c>
    </row>
    <row r="17" spans="1:5" ht="10.5" customHeight="1">
      <c r="A17" s="28"/>
      <c r="B17" s="29"/>
      <c r="C17" s="30"/>
      <c r="D17" s="31"/>
      <c r="E17" s="32"/>
    </row>
    <row r="18" spans="1:7" s="6" customFormat="1" ht="16.5" customHeight="1">
      <c r="A18" s="17" t="s">
        <v>17</v>
      </c>
      <c r="B18" s="18" t="s">
        <v>18</v>
      </c>
      <c r="C18" s="19"/>
      <c r="D18" s="20">
        <f>D19+D25+D20+D26+D27</f>
        <v>227396243227</v>
      </c>
      <c r="E18" s="21">
        <f>E19+E25+E20+E26+E27</f>
        <v>250527874928</v>
      </c>
      <c r="G18" s="33"/>
    </row>
    <row r="19" spans="1:7" ht="16.5" customHeight="1">
      <c r="A19" s="23">
        <v>1</v>
      </c>
      <c r="B19" s="24" t="s">
        <v>19</v>
      </c>
      <c r="C19" s="25"/>
      <c r="D19" s="26">
        <v>85500000</v>
      </c>
      <c r="E19" s="27">
        <v>85500000</v>
      </c>
      <c r="G19" s="34"/>
    </row>
    <row r="20" spans="1:5" ht="16.5" customHeight="1">
      <c r="A20" s="23">
        <v>2</v>
      </c>
      <c r="B20" s="24" t="s">
        <v>20</v>
      </c>
      <c r="C20" s="25"/>
      <c r="D20" s="26">
        <v>37964758201</v>
      </c>
      <c r="E20" s="27">
        <f>SUM(E21:E24)</f>
        <v>59165747712</v>
      </c>
    </row>
    <row r="21" spans="1:5" ht="16.5" customHeight="1">
      <c r="A21" s="23"/>
      <c r="B21" s="35" t="s">
        <v>21</v>
      </c>
      <c r="C21" s="36"/>
      <c r="D21" s="37">
        <v>15421988780</v>
      </c>
      <c r="E21" s="27">
        <v>17736449167</v>
      </c>
    </row>
    <row r="22" spans="1:5" ht="16.5" customHeight="1">
      <c r="A22" s="23"/>
      <c r="B22" s="35" t="s">
        <v>22</v>
      </c>
      <c r="C22" s="36"/>
      <c r="D22" s="37">
        <v>4022573620</v>
      </c>
      <c r="E22" s="27">
        <v>4019049448</v>
      </c>
    </row>
    <row r="23" spans="1:5" ht="16.5" customHeight="1">
      <c r="A23" s="23"/>
      <c r="B23" s="35" t="s">
        <v>23</v>
      </c>
      <c r="C23" s="36"/>
      <c r="D23" s="26">
        <v>1309952360</v>
      </c>
      <c r="E23" s="27">
        <v>1246567568</v>
      </c>
    </row>
    <row r="24" spans="1:5" ht="16.5" customHeight="1">
      <c r="A24" s="23"/>
      <c r="B24" s="35" t="s">
        <v>24</v>
      </c>
      <c r="C24" s="36"/>
      <c r="D24" s="26">
        <v>17210243441</v>
      </c>
      <c r="E24" s="27">
        <v>36163681529</v>
      </c>
    </row>
    <row r="25" spans="1:5" ht="16.5" customHeight="1">
      <c r="A25" s="23">
        <v>3</v>
      </c>
      <c r="B25" s="24" t="s">
        <v>25</v>
      </c>
      <c r="C25" s="25"/>
      <c r="D25" s="26"/>
      <c r="E25" s="27"/>
    </row>
    <row r="26" spans="1:5" ht="16.5" customHeight="1">
      <c r="A26" s="23">
        <v>4</v>
      </c>
      <c r="B26" s="24" t="s">
        <v>26</v>
      </c>
      <c r="C26" s="25"/>
      <c r="D26" s="26">
        <v>75167110597</v>
      </c>
      <c r="E26" s="27">
        <v>73667110597</v>
      </c>
    </row>
    <row r="27" spans="1:5" ht="16.5" customHeight="1">
      <c r="A27" s="23">
        <v>5</v>
      </c>
      <c r="B27" s="24" t="s">
        <v>27</v>
      </c>
      <c r="C27" s="25"/>
      <c r="D27" s="26">
        <v>114178874429</v>
      </c>
      <c r="E27" s="27">
        <v>117609516619</v>
      </c>
    </row>
    <row r="28" spans="1:5" ht="16.5" customHeight="1">
      <c r="A28" s="28"/>
      <c r="B28" s="29"/>
      <c r="C28" s="30"/>
      <c r="D28" s="31"/>
      <c r="E28" s="32"/>
    </row>
    <row r="29" spans="1:8" s="6" customFormat="1" ht="16.5" customHeight="1">
      <c r="A29" s="38" t="s">
        <v>28</v>
      </c>
      <c r="B29" s="39" t="s">
        <v>29</v>
      </c>
      <c r="C29" s="40"/>
      <c r="D29" s="41">
        <f>D11+D18</f>
        <v>653817474993</v>
      </c>
      <c r="E29" s="42">
        <f>E11+E18</f>
        <v>893855625273</v>
      </c>
      <c r="G29" s="43">
        <v>893855625273</v>
      </c>
      <c r="H29" s="22">
        <f>E29-G29</f>
        <v>0</v>
      </c>
    </row>
    <row r="30" spans="1:5" ht="16.5" customHeight="1">
      <c r="A30" s="44"/>
      <c r="B30" s="13"/>
      <c r="C30" s="14"/>
      <c r="D30" s="45"/>
      <c r="E30" s="46"/>
    </row>
    <row r="31" spans="1:5" s="6" customFormat="1" ht="16.5" customHeight="1">
      <c r="A31" s="17" t="s">
        <v>30</v>
      </c>
      <c r="B31" s="18" t="s">
        <v>31</v>
      </c>
      <c r="C31" s="19"/>
      <c r="D31" s="20">
        <f>SUM(D32:D33)</f>
        <v>488823285751</v>
      </c>
      <c r="E31" s="21">
        <f>SUM(E32:E33)</f>
        <v>727379470884</v>
      </c>
    </row>
    <row r="32" spans="1:8" ht="16.5" customHeight="1">
      <c r="A32" s="23">
        <v>1</v>
      </c>
      <c r="B32" s="24" t="s">
        <v>32</v>
      </c>
      <c r="C32" s="25"/>
      <c r="D32" s="26">
        <v>274349264224</v>
      </c>
      <c r="E32" s="27">
        <v>361962777736</v>
      </c>
      <c r="G32" s="47"/>
      <c r="H32" s="34"/>
    </row>
    <row r="33" spans="1:5" ht="16.5" customHeight="1">
      <c r="A33" s="23">
        <v>2</v>
      </c>
      <c r="B33" s="24" t="s">
        <v>33</v>
      </c>
      <c r="C33" s="25"/>
      <c r="D33" s="26">
        <v>214474021527</v>
      </c>
      <c r="E33" s="27">
        <v>365416693148</v>
      </c>
    </row>
    <row r="34" spans="1:5" ht="9" customHeight="1">
      <c r="A34" s="28"/>
      <c r="B34" s="29"/>
      <c r="C34" s="30"/>
      <c r="D34" s="31"/>
      <c r="E34" s="32"/>
    </row>
    <row r="35" spans="1:5" s="6" customFormat="1" ht="16.5" customHeight="1">
      <c r="A35" s="17" t="s">
        <v>34</v>
      </c>
      <c r="B35" s="18" t="s">
        <v>35</v>
      </c>
      <c r="C35" s="19"/>
      <c r="D35" s="20">
        <f>D36+D46</f>
        <v>164994189242</v>
      </c>
      <c r="E35" s="21">
        <f>E36+E46</f>
        <v>166476154389</v>
      </c>
    </row>
    <row r="36" spans="1:5" ht="16.5" customHeight="1">
      <c r="A36" s="23">
        <v>1</v>
      </c>
      <c r="B36" s="24" t="s">
        <v>35</v>
      </c>
      <c r="C36" s="25"/>
      <c r="D36" s="26">
        <v>164602749514</v>
      </c>
      <c r="E36" s="27">
        <f>SUM(E37:E45)</f>
        <v>165746675661</v>
      </c>
    </row>
    <row r="37" spans="1:5" ht="16.5" customHeight="1">
      <c r="A37" s="23"/>
      <c r="B37" s="35" t="s">
        <v>36</v>
      </c>
      <c r="C37" s="36"/>
      <c r="D37" s="26">
        <v>150000000000</v>
      </c>
      <c r="E37" s="27">
        <v>150000000000</v>
      </c>
    </row>
    <row r="38" spans="1:5" ht="16.5" customHeight="1">
      <c r="A38" s="23"/>
      <c r="B38" s="35" t="s">
        <v>37</v>
      </c>
      <c r="C38" s="36"/>
      <c r="D38" s="26"/>
      <c r="E38" s="27"/>
    </row>
    <row r="39" spans="1:5" ht="16.5" customHeight="1">
      <c r="A39" s="23"/>
      <c r="B39" s="35" t="s">
        <v>38</v>
      </c>
      <c r="C39" s="36"/>
      <c r="D39" s="26"/>
      <c r="E39" s="27"/>
    </row>
    <row r="40" spans="1:5" ht="16.5" customHeight="1">
      <c r="A40" s="23"/>
      <c r="B40" s="35" t="s">
        <v>39</v>
      </c>
      <c r="C40" s="36"/>
      <c r="D40" s="26"/>
      <c r="E40" s="27"/>
    </row>
    <row r="41" spans="1:5" ht="16.5" customHeight="1">
      <c r="A41" s="23"/>
      <c r="B41" s="35" t="s">
        <v>40</v>
      </c>
      <c r="C41" s="36"/>
      <c r="D41" s="26"/>
      <c r="E41" s="27"/>
    </row>
    <row r="42" spans="1:5" ht="16.5" customHeight="1">
      <c r="A42" s="23"/>
      <c r="B42" s="35" t="s">
        <v>41</v>
      </c>
      <c r="C42" s="36"/>
      <c r="D42" s="26"/>
      <c r="E42" s="27"/>
    </row>
    <row r="43" spans="1:5" ht="16.5" customHeight="1">
      <c r="A43" s="23"/>
      <c r="B43" s="35" t="s">
        <v>42</v>
      </c>
      <c r="C43" s="36"/>
      <c r="D43" s="26">
        <v>1592293169</v>
      </c>
      <c r="E43" s="27">
        <v>1592293169</v>
      </c>
    </row>
    <row r="44" spans="1:8" ht="16.5" customHeight="1">
      <c r="A44" s="23"/>
      <c r="B44" s="35" t="s">
        <v>43</v>
      </c>
      <c r="C44" s="36"/>
      <c r="D44" s="26">
        <v>13010456345</v>
      </c>
      <c r="E44" s="27">
        <v>14154382492</v>
      </c>
      <c r="H44" s="6"/>
    </row>
    <row r="45" spans="1:5" ht="16.5" customHeight="1">
      <c r="A45" s="23"/>
      <c r="B45" s="35" t="s">
        <v>44</v>
      </c>
      <c r="C45" s="36"/>
      <c r="D45" s="26"/>
      <c r="E45" s="27"/>
    </row>
    <row r="46" spans="1:5" s="6" customFormat="1" ht="16.5" customHeight="1">
      <c r="A46" s="48">
        <v>2</v>
      </c>
      <c r="B46" s="49" t="s">
        <v>45</v>
      </c>
      <c r="C46" s="50"/>
      <c r="D46" s="51">
        <f>SUM(D47:D49)</f>
        <v>391439728</v>
      </c>
      <c r="E46" s="52">
        <f>SUM(E47:E49)</f>
        <v>729478728</v>
      </c>
    </row>
    <row r="47" spans="1:5" ht="16.5" customHeight="1">
      <c r="A47" s="23"/>
      <c r="B47" s="35" t="s">
        <v>46</v>
      </c>
      <c r="C47" s="36"/>
      <c r="D47" s="26">
        <v>391439728</v>
      </c>
      <c r="E47" s="27">
        <v>729478728</v>
      </c>
    </row>
    <row r="48" spans="1:5" ht="16.5" customHeight="1">
      <c r="A48" s="23"/>
      <c r="B48" s="35" t="s">
        <v>47</v>
      </c>
      <c r="C48" s="36"/>
      <c r="D48" s="26"/>
      <c r="E48" s="27"/>
    </row>
    <row r="49" spans="1:8" ht="16.5" customHeight="1">
      <c r="A49" s="23"/>
      <c r="B49" s="35" t="s">
        <v>48</v>
      </c>
      <c r="C49" s="36"/>
      <c r="D49" s="26"/>
      <c r="E49" s="27"/>
      <c r="G49" s="53">
        <v>653817474993</v>
      </c>
      <c r="H49" s="34"/>
    </row>
    <row r="50" spans="1:5" ht="16.5" customHeight="1">
      <c r="A50" s="28"/>
      <c r="B50" s="29"/>
      <c r="C50" s="30"/>
      <c r="D50" s="31"/>
      <c r="E50" s="32"/>
    </row>
    <row r="51" spans="1:7" s="6" customFormat="1" ht="16.5" customHeight="1" thickBot="1">
      <c r="A51" s="54" t="s">
        <v>49</v>
      </c>
      <c r="B51" s="55" t="s">
        <v>50</v>
      </c>
      <c r="C51" s="56"/>
      <c r="D51" s="57">
        <f>SUM(D35+D31)</f>
        <v>653817474993</v>
      </c>
      <c r="E51" s="58">
        <f>SUM(E35+E31)</f>
        <v>893855625273</v>
      </c>
      <c r="G51" s="22">
        <f>D29-D51+E29-E51</f>
        <v>0</v>
      </c>
    </row>
    <row r="56" spans="1:2" ht="18" customHeight="1">
      <c r="A56" s="6" t="s">
        <v>51</v>
      </c>
      <c r="B56" s="6" t="s">
        <v>52</v>
      </c>
    </row>
    <row r="57" ht="13.5" customHeight="1" thickBot="1"/>
    <row r="58" spans="1:7" ht="26.25" customHeight="1">
      <c r="A58" s="59" t="s">
        <v>6</v>
      </c>
      <c r="B58" s="60" t="s">
        <v>53</v>
      </c>
      <c r="C58" s="61"/>
      <c r="D58" s="62" t="s">
        <v>54</v>
      </c>
      <c r="E58" s="63" t="s">
        <v>55</v>
      </c>
      <c r="G58" s="64" t="s">
        <v>56</v>
      </c>
    </row>
    <row r="59" spans="1:7" ht="16.5" customHeight="1">
      <c r="A59" s="12"/>
      <c r="B59" s="13"/>
      <c r="C59" s="14"/>
      <c r="D59" s="15"/>
      <c r="E59" s="16"/>
      <c r="G59" s="16"/>
    </row>
    <row r="60" spans="1:7" ht="16.5" customHeight="1">
      <c r="A60" s="23">
        <v>1</v>
      </c>
      <c r="B60" s="24" t="s">
        <v>57</v>
      </c>
      <c r="C60" s="25"/>
      <c r="D60" s="26">
        <v>402790450322</v>
      </c>
      <c r="E60" s="27">
        <f aca="true" t="shared" si="0" ref="E60:E75">D60+G60</f>
        <v>803045691323</v>
      </c>
      <c r="G60" s="27">
        <v>400255241001</v>
      </c>
    </row>
    <row r="61" spans="1:7" ht="16.5" customHeight="1">
      <c r="A61" s="23">
        <v>2</v>
      </c>
      <c r="B61" s="24" t="s">
        <v>58</v>
      </c>
      <c r="C61" s="25"/>
      <c r="D61" s="26"/>
      <c r="E61" s="27">
        <f t="shared" si="0"/>
        <v>0</v>
      </c>
      <c r="G61" s="27"/>
    </row>
    <row r="62" spans="1:9" ht="16.5" customHeight="1">
      <c r="A62" s="23">
        <v>3</v>
      </c>
      <c r="B62" s="24" t="s">
        <v>59</v>
      </c>
      <c r="C62" s="25"/>
      <c r="D62" s="26">
        <f>D60-D61</f>
        <v>402790450322</v>
      </c>
      <c r="E62" s="27">
        <f t="shared" si="0"/>
        <v>803045691323</v>
      </c>
      <c r="G62" s="27">
        <v>400255241001</v>
      </c>
      <c r="H62" s="53">
        <v>803045691323</v>
      </c>
      <c r="I62" s="34">
        <f aca="true" t="shared" si="1" ref="I62:I76">E62-H62</f>
        <v>0</v>
      </c>
    </row>
    <row r="63" spans="1:9" ht="16.5" customHeight="1">
      <c r="A63" s="23">
        <v>4</v>
      </c>
      <c r="B63" s="24" t="s">
        <v>60</v>
      </c>
      <c r="C63" s="25"/>
      <c r="D63" s="26">
        <v>382504587077</v>
      </c>
      <c r="E63" s="27">
        <f t="shared" si="0"/>
        <v>762498179782</v>
      </c>
      <c r="G63" s="27">
        <v>379993592705</v>
      </c>
      <c r="H63" s="53">
        <v>762498179782</v>
      </c>
      <c r="I63" s="34">
        <f t="shared" si="1"/>
        <v>0</v>
      </c>
    </row>
    <row r="64" spans="1:9" ht="16.5" customHeight="1">
      <c r="A64" s="23">
        <v>5</v>
      </c>
      <c r="B64" s="24" t="s">
        <v>61</v>
      </c>
      <c r="C64" s="25"/>
      <c r="D64" s="26">
        <f>D62-D63</f>
        <v>20285863245</v>
      </c>
      <c r="E64" s="27">
        <f t="shared" si="0"/>
        <v>40547511541</v>
      </c>
      <c r="G64" s="27">
        <v>20261648296</v>
      </c>
      <c r="H64" s="53">
        <v>40547511541</v>
      </c>
      <c r="I64" s="34">
        <f t="shared" si="1"/>
        <v>0</v>
      </c>
    </row>
    <row r="65" spans="1:9" ht="16.5" customHeight="1">
      <c r="A65" s="23">
        <v>6</v>
      </c>
      <c r="B65" s="24" t="s">
        <v>62</v>
      </c>
      <c r="C65" s="25"/>
      <c r="D65" s="26">
        <v>13990197000</v>
      </c>
      <c r="E65" s="27">
        <f t="shared" si="0"/>
        <v>23429106771</v>
      </c>
      <c r="G65" s="27">
        <v>9438909771</v>
      </c>
      <c r="H65" s="53">
        <v>23429106771</v>
      </c>
      <c r="I65" s="34">
        <f t="shared" si="1"/>
        <v>0</v>
      </c>
    </row>
    <row r="66" spans="1:9" ht="16.5" customHeight="1">
      <c r="A66" s="23">
        <v>7</v>
      </c>
      <c r="B66" s="24" t="s">
        <v>63</v>
      </c>
      <c r="C66" s="25"/>
      <c r="D66" s="26">
        <v>5586995871</v>
      </c>
      <c r="E66" s="27">
        <f t="shared" si="0"/>
        <v>5885524419</v>
      </c>
      <c r="G66" s="27">
        <v>298528548</v>
      </c>
      <c r="H66" s="53">
        <v>5885524419</v>
      </c>
      <c r="I66" s="34">
        <f t="shared" si="1"/>
        <v>0</v>
      </c>
    </row>
    <row r="67" spans="1:9" ht="16.5" customHeight="1">
      <c r="A67" s="23">
        <v>8</v>
      </c>
      <c r="B67" s="24" t="s">
        <v>64</v>
      </c>
      <c r="C67" s="25"/>
      <c r="D67" s="26">
        <v>16916207387</v>
      </c>
      <c r="E67" s="27">
        <f t="shared" si="0"/>
        <v>35862811699</v>
      </c>
      <c r="G67" s="27">
        <v>18946604312</v>
      </c>
      <c r="H67" s="53">
        <v>35862811699</v>
      </c>
      <c r="I67" s="34">
        <f t="shared" si="1"/>
        <v>0</v>
      </c>
    </row>
    <row r="68" spans="1:9" ht="16.5" customHeight="1">
      <c r="A68" s="23">
        <v>9</v>
      </c>
      <c r="B68" s="24" t="s">
        <v>65</v>
      </c>
      <c r="C68" s="25"/>
      <c r="D68" s="26">
        <v>2308942115</v>
      </c>
      <c r="E68" s="27">
        <f t="shared" si="0"/>
        <v>5174016976</v>
      </c>
      <c r="G68" s="27">
        <v>2865074861</v>
      </c>
      <c r="H68" s="53">
        <v>5174016976</v>
      </c>
      <c r="I68" s="34">
        <f t="shared" si="1"/>
        <v>0</v>
      </c>
    </row>
    <row r="69" spans="1:9" ht="16.5" customHeight="1">
      <c r="A69" s="23">
        <v>10</v>
      </c>
      <c r="B69" s="24" t="s">
        <v>66</v>
      </c>
      <c r="C69" s="25"/>
      <c r="D69" s="26">
        <f>D64+D65-D66-D67-D68</f>
        <v>9463914872</v>
      </c>
      <c r="E69" s="27">
        <f t="shared" si="0"/>
        <v>17054265218</v>
      </c>
      <c r="G69" s="27">
        <v>7590350346</v>
      </c>
      <c r="H69" s="53">
        <v>17054265218</v>
      </c>
      <c r="I69" s="34">
        <f t="shared" si="1"/>
        <v>0</v>
      </c>
    </row>
    <row r="70" spans="1:9" ht="16.5" customHeight="1">
      <c r="A70" s="23">
        <v>11</v>
      </c>
      <c r="B70" s="24" t="s">
        <v>67</v>
      </c>
      <c r="C70" s="25"/>
      <c r="D70" s="26">
        <v>323357606</v>
      </c>
      <c r="E70" s="27">
        <f t="shared" si="0"/>
        <v>780574375</v>
      </c>
      <c r="G70" s="27">
        <v>457216769</v>
      </c>
      <c r="H70" s="53">
        <v>780574375</v>
      </c>
      <c r="I70" s="34">
        <f t="shared" si="1"/>
        <v>0</v>
      </c>
    </row>
    <row r="71" spans="1:9" ht="16.5" customHeight="1">
      <c r="A71" s="23">
        <v>12</v>
      </c>
      <c r="B71" s="24" t="s">
        <v>68</v>
      </c>
      <c r="C71" s="25"/>
      <c r="D71" s="26">
        <v>65151573</v>
      </c>
      <c r="E71" s="27">
        <f t="shared" si="0"/>
        <v>65884477</v>
      </c>
      <c r="G71" s="27">
        <v>732904</v>
      </c>
      <c r="H71" s="53">
        <v>65884477</v>
      </c>
      <c r="I71" s="34">
        <f t="shared" si="1"/>
        <v>0</v>
      </c>
    </row>
    <row r="72" spans="1:9" ht="16.5" customHeight="1">
      <c r="A72" s="23">
        <v>13</v>
      </c>
      <c r="B72" s="24" t="s">
        <v>69</v>
      </c>
      <c r="C72" s="25"/>
      <c r="D72" s="26">
        <f>D70-D71</f>
        <v>258206033</v>
      </c>
      <c r="E72" s="27">
        <f t="shared" si="0"/>
        <v>714689898</v>
      </c>
      <c r="G72" s="27">
        <v>456483865</v>
      </c>
      <c r="H72" s="53">
        <v>714689898</v>
      </c>
      <c r="I72" s="34">
        <f t="shared" si="1"/>
        <v>0</v>
      </c>
    </row>
    <row r="73" spans="1:9" ht="16.5" customHeight="1">
      <c r="A73" s="23">
        <v>14</v>
      </c>
      <c r="B73" s="24" t="s">
        <v>70</v>
      </c>
      <c r="C73" s="25"/>
      <c r="D73" s="26">
        <f>D72+D69</f>
        <v>9722120905</v>
      </c>
      <c r="E73" s="27">
        <f t="shared" si="0"/>
        <v>17768955116</v>
      </c>
      <c r="G73" s="27">
        <v>8046834211</v>
      </c>
      <c r="H73" s="53">
        <v>17768955116</v>
      </c>
      <c r="I73" s="34">
        <f t="shared" si="1"/>
        <v>0</v>
      </c>
    </row>
    <row r="74" spans="1:9" ht="16.5" customHeight="1">
      <c r="A74" s="23">
        <v>15</v>
      </c>
      <c r="B74" s="24" t="s">
        <v>71</v>
      </c>
      <c r="C74" s="25"/>
      <c r="D74" s="26">
        <v>930053853</v>
      </c>
      <c r="E74" s="27">
        <f t="shared" si="0"/>
        <v>2021008160</v>
      </c>
      <c r="G74" s="27">
        <v>1090954307</v>
      </c>
      <c r="H74" s="53">
        <v>2021008160</v>
      </c>
      <c r="I74" s="34">
        <f t="shared" si="1"/>
        <v>0</v>
      </c>
    </row>
    <row r="75" spans="1:9" ht="16.5" customHeight="1">
      <c r="A75" s="23">
        <v>16</v>
      </c>
      <c r="B75" s="24" t="s">
        <v>72</v>
      </c>
      <c r="C75" s="25"/>
      <c r="D75" s="26">
        <f>D73-D74</f>
        <v>8792067052</v>
      </c>
      <c r="E75" s="27">
        <f t="shared" si="0"/>
        <v>15747946956</v>
      </c>
      <c r="G75" s="27">
        <v>6955879904</v>
      </c>
      <c r="H75" s="53">
        <v>15747946956</v>
      </c>
      <c r="I75" s="34">
        <f t="shared" si="1"/>
        <v>0</v>
      </c>
    </row>
    <row r="76" spans="1:9" ht="16.5" customHeight="1">
      <c r="A76" s="23">
        <v>17</v>
      </c>
      <c r="B76" s="24" t="s">
        <v>73</v>
      </c>
      <c r="C76" s="25"/>
      <c r="D76" s="26">
        <f>D75/G103</f>
        <v>586.1378034666667</v>
      </c>
      <c r="E76" s="27">
        <f>E75/G103</f>
        <v>1049.8631304</v>
      </c>
      <c r="G76" s="27">
        <v>463.72532693333335</v>
      </c>
      <c r="H76" s="53">
        <v>1049.8631304</v>
      </c>
      <c r="I76" s="34">
        <f t="shared" si="1"/>
        <v>0</v>
      </c>
    </row>
    <row r="77" spans="1:7" ht="16.5" customHeight="1">
      <c r="A77" s="23">
        <v>18</v>
      </c>
      <c r="B77" s="24" t="s">
        <v>74</v>
      </c>
      <c r="C77" s="25"/>
      <c r="D77" s="26"/>
      <c r="E77" s="27"/>
      <c r="G77" s="27"/>
    </row>
    <row r="78" spans="1:7" ht="16.5" customHeight="1" thickBot="1">
      <c r="A78" s="65"/>
      <c r="B78" s="66"/>
      <c r="C78" s="67"/>
      <c r="D78" s="68"/>
      <c r="E78" s="69"/>
      <c r="F78" s="6"/>
      <c r="G78" s="69"/>
    </row>
    <row r="80" spans="1:7" ht="16.5" customHeight="1" hidden="1">
      <c r="A80" s="6" t="s">
        <v>75</v>
      </c>
      <c r="B80" s="6" t="s">
        <v>76</v>
      </c>
      <c r="G80" s="6" t="s">
        <v>77</v>
      </c>
    </row>
    <row r="81" spans="1:7" ht="16.5" customHeight="1" hidden="1">
      <c r="A81" s="6"/>
      <c r="B81" s="70" t="s">
        <v>78</v>
      </c>
      <c r="G81" s="6"/>
    </row>
    <row r="82" spans="7:8" ht="12" customHeight="1" hidden="1" thickBot="1">
      <c r="G82" s="6"/>
      <c r="H82" s="6" t="s">
        <v>79</v>
      </c>
    </row>
    <row r="83" spans="1:5" ht="34.5" customHeight="1" hidden="1">
      <c r="A83" s="71" t="s">
        <v>6</v>
      </c>
      <c r="B83" s="72" t="s">
        <v>53</v>
      </c>
      <c r="C83" s="73" t="s">
        <v>80</v>
      </c>
      <c r="D83" s="72" t="s">
        <v>81</v>
      </c>
      <c r="E83" s="63" t="s">
        <v>82</v>
      </c>
    </row>
    <row r="84" spans="1:8" ht="16.5" customHeight="1" hidden="1">
      <c r="A84" s="12"/>
      <c r="B84" s="15"/>
      <c r="C84" s="14"/>
      <c r="D84" s="15"/>
      <c r="E84" s="16"/>
      <c r="H84" s="74">
        <v>273519875347</v>
      </c>
    </row>
    <row r="85" spans="1:8" ht="16.5" customHeight="1" hidden="1">
      <c r="A85" s="48">
        <v>1</v>
      </c>
      <c r="B85" s="75" t="s">
        <v>83</v>
      </c>
      <c r="C85" s="76" t="s">
        <v>84</v>
      </c>
      <c r="D85" s="26"/>
      <c r="E85" s="27"/>
      <c r="H85" s="74">
        <v>102275659606</v>
      </c>
    </row>
    <row r="86" spans="1:8" ht="16.5" customHeight="1" hidden="1">
      <c r="A86" s="23"/>
      <c r="B86" s="77" t="s">
        <v>85</v>
      </c>
      <c r="C86" s="25"/>
      <c r="D86" s="78">
        <f>H85/H86</f>
        <v>0.2721577296515548</v>
      </c>
      <c r="E86" s="79">
        <f>E18/E29</f>
        <v>0.2802777851864882</v>
      </c>
      <c r="G86" s="3" t="s">
        <v>86</v>
      </c>
      <c r="H86" s="22">
        <f>SUM(H84:H85)</f>
        <v>375795534953</v>
      </c>
    </row>
    <row r="87" spans="1:8" ht="16.5" customHeight="1" hidden="1">
      <c r="A87" s="23"/>
      <c r="B87" s="77" t="s">
        <v>87</v>
      </c>
      <c r="C87" s="25"/>
      <c r="D87" s="78">
        <f>H84/H86</f>
        <v>0.7278422703484452</v>
      </c>
      <c r="E87" s="79">
        <f>E11/E29</f>
        <v>0.7197222148135118</v>
      </c>
      <c r="G87" s="3" t="s">
        <v>88</v>
      </c>
      <c r="H87" s="80"/>
    </row>
    <row r="88" spans="1:8" ht="16.5" customHeight="1" hidden="1">
      <c r="A88" s="81"/>
      <c r="B88" s="82"/>
      <c r="C88" s="83"/>
      <c r="D88" s="84"/>
      <c r="E88" s="85"/>
      <c r="H88" s="80">
        <v>241146003207</v>
      </c>
    </row>
    <row r="89" spans="1:8" ht="16.5" customHeight="1" hidden="1">
      <c r="A89" s="17">
        <v>2</v>
      </c>
      <c r="B89" s="86" t="s">
        <v>89</v>
      </c>
      <c r="C89" s="87" t="s">
        <v>84</v>
      </c>
      <c r="D89" s="88"/>
      <c r="E89" s="89"/>
      <c r="H89" s="74">
        <v>134649531746</v>
      </c>
    </row>
    <row r="90" spans="1:9" ht="16.5" customHeight="1" hidden="1">
      <c r="A90" s="23"/>
      <c r="B90" s="77" t="s">
        <v>90</v>
      </c>
      <c r="C90" s="25"/>
      <c r="D90" s="90">
        <f>H88/H90</f>
        <v>0.6416947003831742</v>
      </c>
      <c r="E90" s="91">
        <f>E31/E51</f>
        <v>0.813754984941606</v>
      </c>
      <c r="G90" s="80" t="s">
        <v>91</v>
      </c>
      <c r="H90" s="22">
        <f>SUM(H88:H89)</f>
        <v>375795534953</v>
      </c>
      <c r="I90" s="80"/>
    </row>
    <row r="91" spans="1:8" ht="16.5" customHeight="1" hidden="1">
      <c r="A91" s="23"/>
      <c r="B91" s="77" t="s">
        <v>92</v>
      </c>
      <c r="C91" s="25"/>
      <c r="D91" s="90">
        <f>H89/H90</f>
        <v>0.35830529961682583</v>
      </c>
      <c r="E91" s="91">
        <f>E35/E51</f>
        <v>0.18624501505839391</v>
      </c>
      <c r="G91" s="74" t="s">
        <v>93</v>
      </c>
      <c r="H91" s="74">
        <f>H86-H90</f>
        <v>0</v>
      </c>
    </row>
    <row r="92" spans="1:8" ht="16.5" customHeight="1" hidden="1">
      <c r="A92" s="81"/>
      <c r="B92" s="82"/>
      <c r="C92" s="83"/>
      <c r="D92" s="84"/>
      <c r="E92" s="85"/>
      <c r="H92" s="80">
        <v>13568550868</v>
      </c>
    </row>
    <row r="93" spans="1:8" ht="16.5" customHeight="1" hidden="1">
      <c r="A93" s="17">
        <v>3</v>
      </c>
      <c r="B93" s="86" t="s">
        <v>94</v>
      </c>
      <c r="C93" s="92" t="s">
        <v>95</v>
      </c>
      <c r="D93" s="88"/>
      <c r="E93" s="89"/>
      <c r="G93" s="74"/>
      <c r="H93" s="74">
        <v>193363212633</v>
      </c>
    </row>
    <row r="94" spans="1:9" ht="16.5" customHeight="1" hidden="1">
      <c r="A94" s="23"/>
      <c r="B94" s="77" t="s">
        <v>96</v>
      </c>
      <c r="C94" s="25"/>
      <c r="D94" s="93">
        <f>(H84-H92)/H93</f>
        <v>1.3443680467410473</v>
      </c>
      <c r="E94" s="94">
        <f>(E11-E15)/E32</f>
        <v>1.7330633100222497</v>
      </c>
      <c r="G94" s="80" t="s">
        <v>97</v>
      </c>
      <c r="I94" s="95" t="s">
        <v>98</v>
      </c>
    </row>
    <row r="95" spans="1:9" ht="16.5" customHeight="1" hidden="1">
      <c r="A95" s="23"/>
      <c r="B95" s="77" t="s">
        <v>99</v>
      </c>
      <c r="C95" s="25"/>
      <c r="D95" s="93">
        <f>H84/H93</f>
        <v>1.4145393615596156</v>
      </c>
      <c r="E95" s="96">
        <f>E11/E32</f>
        <v>1.7773312338049727</v>
      </c>
      <c r="G95" s="80" t="s">
        <v>32</v>
      </c>
      <c r="I95" s="95" t="s">
        <v>100</v>
      </c>
    </row>
    <row r="96" spans="1:8" ht="16.5" customHeight="1" hidden="1">
      <c r="A96" s="81"/>
      <c r="B96" s="82"/>
      <c r="C96" s="83"/>
      <c r="D96" s="84"/>
      <c r="E96" s="85"/>
      <c r="H96" s="74">
        <v>6356762966</v>
      </c>
    </row>
    <row r="97" spans="1:8" ht="16.5" customHeight="1" hidden="1">
      <c r="A97" s="17">
        <v>4</v>
      </c>
      <c r="B97" s="86" t="s">
        <v>101</v>
      </c>
      <c r="C97" s="87" t="s">
        <v>84</v>
      </c>
      <c r="D97" s="88"/>
      <c r="E97" s="89"/>
      <c r="H97" s="74">
        <v>818039986194</v>
      </c>
    </row>
    <row r="98" spans="1:8" ht="16.5" customHeight="1" hidden="1">
      <c r="A98" s="23"/>
      <c r="B98" s="77" t="s">
        <v>102</v>
      </c>
      <c r="C98" s="25"/>
      <c r="D98" s="78">
        <f>H96/H86</f>
        <v>0.01691548295483348</v>
      </c>
      <c r="E98" s="79">
        <f>D75/E29</f>
        <v>0.009836115367417127</v>
      </c>
      <c r="G98" s="3" t="s">
        <v>103</v>
      </c>
      <c r="H98" s="74">
        <v>133456799562</v>
      </c>
    </row>
    <row r="99" spans="1:7" ht="16.5" customHeight="1" hidden="1">
      <c r="A99" s="23"/>
      <c r="B99" s="77" t="s">
        <v>104</v>
      </c>
      <c r="C99" s="25"/>
      <c r="D99" s="78">
        <f>H96/H97</f>
        <v>0.0077707240150635855</v>
      </c>
      <c r="E99" s="79">
        <f>D75/D62</f>
        <v>0.021827893498893577</v>
      </c>
      <c r="G99" s="3" t="s">
        <v>105</v>
      </c>
    </row>
    <row r="100" spans="1:7" ht="16.5" customHeight="1" hidden="1">
      <c r="A100" s="23"/>
      <c r="B100" s="77" t="s">
        <v>106</v>
      </c>
      <c r="C100" s="25"/>
      <c r="D100" s="78">
        <f>H96/H98</f>
        <v>0.04763161552549325</v>
      </c>
      <c r="E100" s="79">
        <f>D75/E35</f>
        <v>0.05281277119998719</v>
      </c>
      <c r="G100" s="3" t="s">
        <v>107</v>
      </c>
    </row>
    <row r="101" spans="1:5" ht="16.5" customHeight="1" hidden="1" thickBot="1">
      <c r="A101" s="65"/>
      <c r="B101" s="97"/>
      <c r="C101" s="67"/>
      <c r="D101" s="68"/>
      <c r="E101" s="69"/>
    </row>
    <row r="102" ht="16.5" customHeight="1" hidden="1"/>
    <row r="103" spans="3:7" ht="16.5" customHeight="1">
      <c r="C103" s="98" t="s">
        <v>108</v>
      </c>
      <c r="D103" s="98"/>
      <c r="E103" s="98"/>
      <c r="G103" s="99">
        <v>15000000</v>
      </c>
    </row>
    <row r="104" spans="3:5" ht="16.5" customHeight="1">
      <c r="C104" s="100" t="s">
        <v>109</v>
      </c>
      <c r="D104" s="100"/>
      <c r="E104" s="100"/>
    </row>
    <row r="109" spans="3:5" ht="16.5" customHeight="1">
      <c r="C109" s="100" t="s">
        <v>110</v>
      </c>
      <c r="D109" s="100"/>
      <c r="E109" s="100"/>
    </row>
  </sheetData>
  <mergeCells count="7">
    <mergeCell ref="C109:E109"/>
    <mergeCell ref="C103:E103"/>
    <mergeCell ref="C104:E104"/>
    <mergeCell ref="A4:E4"/>
    <mergeCell ref="A5:E5"/>
    <mergeCell ref="B9:C9"/>
    <mergeCell ref="B58:C58"/>
  </mergeCells>
  <printOptions horizontalCentered="1"/>
  <pageMargins left="0.65" right="0.33" top="0.44" bottom="0.24" header="0.39" footer="0.19"/>
  <pageSetup horizontalDpi="600" verticalDpi="600" orientation="portrait" paperSize="9" scale="9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PVGS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NVThanh</dc:creator>
  <cp:keywords/>
  <dc:description/>
  <cp:lastModifiedBy>NVThanh</cp:lastModifiedBy>
  <dcterms:created xsi:type="dcterms:W3CDTF">2008-07-25T04:19:32Z</dcterms:created>
  <dcterms:modified xsi:type="dcterms:W3CDTF">2008-07-25T06:18:54Z</dcterms:modified>
  <cp:category/>
  <cp:version/>
  <cp:contentType/>
  <cp:contentStatus/>
</cp:coreProperties>
</file>